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<sst xmlns="http://schemas.openxmlformats.org/spreadsheetml/2006/main" count="99" uniqueCount="88">
  <si>
    <t>Maize</t>
  </si>
  <si>
    <t>Wheat</t>
  </si>
  <si>
    <t>Rice</t>
  </si>
  <si>
    <t>Forest</t>
  </si>
  <si>
    <t>Pasture</t>
  </si>
  <si>
    <t>Arslanov</t>
  </si>
  <si>
    <t>Elbek</t>
  </si>
  <si>
    <t>Blazier</t>
  </si>
  <si>
    <t>Michael</t>
  </si>
  <si>
    <t>Bradford</t>
  </si>
  <si>
    <t>Danielle</t>
  </si>
  <si>
    <t>Freeman</t>
  </si>
  <si>
    <t>Kyle</t>
  </si>
  <si>
    <t>Fuhrman</t>
  </si>
  <si>
    <t>Jon Karl</t>
  </si>
  <si>
    <t>Ghatpande</t>
  </si>
  <si>
    <t>Prajakta</t>
  </si>
  <si>
    <t>Gray</t>
  </si>
  <si>
    <t>Cody</t>
  </si>
  <si>
    <t>Moussavou</t>
  </si>
  <si>
    <t>Rachelle</t>
  </si>
  <si>
    <t>Mullen</t>
  </si>
  <si>
    <t>Robert</t>
  </si>
  <si>
    <t>Mullins</t>
  </si>
  <si>
    <t>Susan</t>
  </si>
  <si>
    <t>Murdock</t>
  </si>
  <si>
    <t>Shea</t>
  </si>
  <si>
    <t>Palmer</t>
  </si>
  <si>
    <t>Eric</t>
  </si>
  <si>
    <t>Qualls</t>
  </si>
  <si>
    <t>Heather</t>
  </si>
  <si>
    <t>Stiegler</t>
  </si>
  <si>
    <t>Chris</t>
  </si>
  <si>
    <t>Turner</t>
  </si>
  <si>
    <t>Clemn</t>
  </si>
  <si>
    <t>Warren</t>
  </si>
  <si>
    <t>Jason</t>
  </si>
  <si>
    <t>Wright</t>
  </si>
  <si>
    <t>Damon</t>
  </si>
  <si>
    <t>Wynn</t>
  </si>
  <si>
    <t>Kathie</t>
  </si>
  <si>
    <t xml:space="preserve">Fuhrman: </t>
  </si>
  <si>
    <t>1370 and 1140 gC/m2/yr for forests and pasture</t>
  </si>
  <si>
    <t>min</t>
  </si>
  <si>
    <t>max</t>
  </si>
  <si>
    <t>average</t>
  </si>
  <si>
    <t>median</t>
  </si>
  <si>
    <t>minus max</t>
  </si>
  <si>
    <t>Corn</t>
  </si>
  <si>
    <t>Yield, Mg/ha</t>
  </si>
  <si>
    <t>%C</t>
  </si>
  <si>
    <t>Wright:</t>
  </si>
  <si>
    <t>0.4%C in corn (Brady and Weil, 1999)</t>
  </si>
  <si>
    <t>0.4%C in rice (Kaltwasser, 1980)</t>
  </si>
  <si>
    <t>0.38%C in wheat (Brady and Weil, 1999)</t>
  </si>
  <si>
    <t>Harvest index</t>
  </si>
  <si>
    <t>Mullen:</t>
  </si>
  <si>
    <t>0.26 harvest index for rice (Martynenko and Fesenko, 2000)</t>
  </si>
  <si>
    <t>Biomass, Mg/ha</t>
  </si>
  <si>
    <t>3200 Mt C remaining in the atmosphere (Lal et al., 1995)</t>
  </si>
  <si>
    <t>3.2 GT</t>
  </si>
  <si>
    <t>3200 Mt</t>
  </si>
  <si>
    <t>3200000000 t</t>
  </si>
  <si>
    <t>kg C</t>
  </si>
  <si>
    <t>C, Mg/ha</t>
  </si>
  <si>
    <t>Mg excess C</t>
  </si>
  <si>
    <t>ha's needed</t>
  </si>
  <si>
    <t>Brady, N.C. and R.R. Weil. 1999. The Nature and Properties of Soils. 12th ed. Prentice Hall;</t>
  </si>
  <si>
    <t>Upper Saddle River, New Jersey, p. 454.</t>
  </si>
  <si>
    <t>Kaltwasser, B, Biogas. Wiesbaden. FRG. 1980. P. 35-36.</t>
  </si>
  <si>
    <t>Lal, R., J. Kimble, and B.A. Steward. 1995. Towards soil management for mitigating the greenhouse</t>
  </si>
  <si>
    <t xml:space="preserve">effect, pp. 373-381. In: R. Lal, J. Kimble, E. Levine, and B.A. Stewart (eds) </t>
  </si>
  <si>
    <t>Soil Management and Greenhouse Effect. CRC Press, Boca Raton, FL.</t>
  </si>
  <si>
    <t>Martynenko G. and N. Fesenko. 2000. Contemporary buckwheat breeding work in Russia</t>
  </si>
  <si>
    <t xml:space="preserve">information 2 level and structure of yield of model buckwheat varieties. </t>
  </si>
  <si>
    <t>http://soba.shinshu-u.ac.jp/contents/33.html 4 February 2000</t>
  </si>
  <si>
    <t>World</t>
  </si>
  <si>
    <t>Current area</t>
  </si>
  <si>
    <t>% increase</t>
  </si>
  <si>
    <t>required</t>
  </si>
  <si>
    <t>HOMEWORK #1, SOIL 5813</t>
  </si>
  <si>
    <t>Range</t>
  </si>
  <si>
    <t>kg C/plant/m2</t>
  </si>
  <si>
    <t>t C/ha</t>
  </si>
  <si>
    <t>t excess C</t>
  </si>
  <si>
    <t>8000 g plant C/m2 forest</t>
  </si>
  <si>
    <t>720 g plant C/m2 range</t>
  </si>
  <si>
    <t>2590 g plant C/m2 forest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</si>
</sst>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1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/>
    </xf>
    <xf numFmtId="11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6">
      <selection activeCell="B39" sqref="B39"/>
    </sheetView>
  </sheetViews>
  <sheetFormatPr defaultColWidth="9.140625" defaultRowHeight="12.75"/>
  <cols>
    <col min="1" max="1" width="18.140625" style="0" customWidth="1"/>
    <col min="2" max="2" width="13.7109375" style="0" customWidth="1"/>
    <col min="3" max="3" width="14.28125" style="0" customWidth="1"/>
    <col min="4" max="4" width="15.7109375" style="0" customWidth="1"/>
    <col min="5" max="5" width="17.28125" style="0" customWidth="1"/>
    <col min="6" max="6" width="14.57421875" style="0" customWidth="1"/>
    <col min="7" max="7" width="14.57421875" style="6" customWidth="1"/>
    <col min="8" max="9" width="13.00390625" style="6" customWidth="1"/>
    <col min="10" max="10" width="9.140625" style="6" customWidth="1"/>
  </cols>
  <sheetData>
    <row r="1" ht="12.75">
      <c r="A1" s="11" t="s">
        <v>80</v>
      </c>
    </row>
    <row r="2" ht="12.75">
      <c r="A2" s="11"/>
    </row>
    <row r="3" spans="3:7" ht="12.75">
      <c r="C3" s="2" t="s">
        <v>0</v>
      </c>
      <c r="D3" s="2" t="s">
        <v>1</v>
      </c>
      <c r="E3" s="2" t="s">
        <v>2</v>
      </c>
      <c r="F3" s="2" t="s">
        <v>3</v>
      </c>
      <c r="G3" s="12" t="s">
        <v>4</v>
      </c>
    </row>
    <row r="4" spans="1:7" ht="12.75">
      <c r="A4" t="s">
        <v>6</v>
      </c>
      <c r="B4" t="s">
        <v>5</v>
      </c>
      <c r="C4" s="1">
        <v>2.64E+18</v>
      </c>
      <c r="D4" s="1">
        <v>2.65E+18</v>
      </c>
      <c r="E4" s="1">
        <v>2.97E+18</v>
      </c>
      <c r="F4" s="1">
        <v>9.3E+17</v>
      </c>
      <c r="G4" s="13">
        <v>3.22E+18</v>
      </c>
    </row>
    <row r="5" spans="1:7" ht="12.75">
      <c r="A5" t="s">
        <v>16</v>
      </c>
      <c r="B5" t="s">
        <v>15</v>
      </c>
      <c r="C5" s="1">
        <v>2090000000000000</v>
      </c>
      <c r="D5" s="1">
        <v>5950000000000000</v>
      </c>
      <c r="E5" s="1">
        <v>1867000000</v>
      </c>
      <c r="F5" s="1">
        <v>12727598</v>
      </c>
      <c r="G5" s="13">
        <v>46588785</v>
      </c>
    </row>
    <row r="6" spans="1:7" ht="12.75">
      <c r="A6" t="s">
        <v>8</v>
      </c>
      <c r="B6" t="s">
        <v>7</v>
      </c>
      <c r="C6">
        <v>576820000</v>
      </c>
      <c r="D6">
        <v>73163000</v>
      </c>
      <c r="E6">
        <v>15317000</v>
      </c>
      <c r="F6">
        <v>7918571429</v>
      </c>
      <c r="G6" s="14">
        <v>42275000000</v>
      </c>
    </row>
    <row r="7" spans="1:7" ht="12.75">
      <c r="A7" t="s">
        <v>10</v>
      </c>
      <c r="B7" t="s">
        <v>9</v>
      </c>
      <c r="C7">
        <v>139878084</v>
      </c>
      <c r="D7">
        <v>213790032</v>
      </c>
      <c r="E7">
        <v>153176824</v>
      </c>
      <c r="G7" s="14"/>
    </row>
    <row r="8" spans="1:7" ht="12.75">
      <c r="A8" t="s">
        <v>12</v>
      </c>
      <c r="B8" t="s">
        <v>11</v>
      </c>
      <c r="C8">
        <v>595337423</v>
      </c>
      <c r="D8">
        <v>900814814</v>
      </c>
      <c r="E8">
        <v>612000000</v>
      </c>
      <c r="F8">
        <v>8880308880</v>
      </c>
      <c r="G8" s="14">
        <v>42601226990</v>
      </c>
    </row>
    <row r="9" spans="1:7" ht="12.75">
      <c r="A9" t="s">
        <v>14</v>
      </c>
      <c r="B9" t="s">
        <v>13</v>
      </c>
      <c r="C9">
        <v>201266000</v>
      </c>
      <c r="D9">
        <v>304700000</v>
      </c>
      <c r="E9">
        <v>552079000</v>
      </c>
      <c r="F9">
        <v>60000000</v>
      </c>
      <c r="G9" s="14">
        <v>71705000</v>
      </c>
    </row>
    <row r="10" spans="1:7" ht="12.75">
      <c r="A10" t="s">
        <v>18</v>
      </c>
      <c r="B10" t="s">
        <v>17</v>
      </c>
      <c r="C10">
        <v>597700000</v>
      </c>
      <c r="D10">
        <v>905200000</v>
      </c>
      <c r="E10">
        <v>151200000</v>
      </c>
      <c r="F10">
        <v>7920000000</v>
      </c>
      <c r="G10" s="14">
        <v>42680000000</v>
      </c>
    </row>
    <row r="11" spans="1:7" ht="12.75">
      <c r="A11" t="s">
        <v>20</v>
      </c>
      <c r="B11" t="s">
        <v>19</v>
      </c>
      <c r="C11" s="1"/>
      <c r="D11" s="1">
        <v>906000000</v>
      </c>
      <c r="G11" s="14"/>
    </row>
    <row r="12" spans="1:7" ht="12.75">
      <c r="A12" t="s">
        <v>22</v>
      </c>
      <c r="B12" t="s">
        <v>21</v>
      </c>
      <c r="C12">
        <v>646000000</v>
      </c>
      <c r="D12">
        <v>980000000</v>
      </c>
      <c r="E12">
        <v>615000000</v>
      </c>
      <c r="F12">
        <v>9670000000</v>
      </c>
      <c r="G12" s="14">
        <v>46300000000</v>
      </c>
    </row>
    <row r="13" spans="1:7" ht="12.75">
      <c r="A13" t="s">
        <v>24</v>
      </c>
      <c r="B13" t="s">
        <v>23</v>
      </c>
      <c r="C13" s="1">
        <v>2808400000</v>
      </c>
      <c r="D13" s="1">
        <v>4316700000</v>
      </c>
      <c r="E13" s="1">
        <v>3067100000</v>
      </c>
      <c r="F13" s="1">
        <v>333720000</v>
      </c>
      <c r="G13" s="13">
        <v>3330000000</v>
      </c>
    </row>
    <row r="14" spans="1:7" ht="12.75">
      <c r="A14" t="s">
        <v>26</v>
      </c>
      <c r="B14" t="s">
        <v>25</v>
      </c>
      <c r="C14">
        <v>598233077</v>
      </c>
      <c r="D14">
        <v>906849782</v>
      </c>
      <c r="E14">
        <v>151278782</v>
      </c>
      <c r="F14">
        <v>7918571429</v>
      </c>
      <c r="G14" s="14">
        <v>42588785000</v>
      </c>
    </row>
    <row r="15" spans="1:7" ht="12.75">
      <c r="A15" t="s">
        <v>28</v>
      </c>
      <c r="B15" t="s">
        <v>27</v>
      </c>
      <c r="C15">
        <v>598162312</v>
      </c>
      <c r="D15">
        <v>906849782</v>
      </c>
      <c r="E15">
        <v>153176824</v>
      </c>
      <c r="F15">
        <v>7918571429</v>
      </c>
      <c r="G15" s="14">
        <v>42600000000</v>
      </c>
    </row>
    <row r="16" spans="1:7" ht="12.75">
      <c r="A16" t="s">
        <v>30</v>
      </c>
      <c r="B16" t="s">
        <v>29</v>
      </c>
      <c r="F16" s="1">
        <v>100200000</v>
      </c>
      <c r="G16" s="13">
        <v>1744000000</v>
      </c>
    </row>
    <row r="17" spans="1:7" ht="12.75">
      <c r="A17" t="s">
        <v>32</v>
      </c>
      <c r="B17" t="s">
        <v>31</v>
      </c>
      <c r="C17">
        <v>109950723</v>
      </c>
      <c r="D17">
        <v>342877911</v>
      </c>
      <c r="E17">
        <v>197982165</v>
      </c>
      <c r="F17">
        <v>27215821</v>
      </c>
      <c r="G17" s="14">
        <v>41011487</v>
      </c>
    </row>
    <row r="18" spans="1:7" ht="12.75">
      <c r="A18" t="s">
        <v>34</v>
      </c>
      <c r="B18" t="s">
        <v>33</v>
      </c>
      <c r="C18" s="1">
        <v>833000000</v>
      </c>
      <c r="D18" s="1">
        <v>1356000000</v>
      </c>
      <c r="E18" s="1">
        <v>1011000000</v>
      </c>
      <c r="F18" s="1">
        <v>421800000</v>
      </c>
      <c r="G18" s="13">
        <v>647000000</v>
      </c>
    </row>
    <row r="19" spans="1:7" ht="12.75">
      <c r="A19" t="s">
        <v>36</v>
      </c>
      <c r="B19" t="s">
        <v>35</v>
      </c>
      <c r="C19" s="1">
        <v>730000000</v>
      </c>
      <c r="D19" s="1">
        <v>1100000000</v>
      </c>
      <c r="E19" s="1">
        <v>870000000</v>
      </c>
      <c r="F19" s="1">
        <v>888000000</v>
      </c>
      <c r="G19" s="13">
        <v>650000000</v>
      </c>
    </row>
    <row r="20" spans="1:7" ht="12.75">
      <c r="A20" t="s">
        <v>38</v>
      </c>
      <c r="B20" t="s">
        <v>37</v>
      </c>
      <c r="C20">
        <v>882352941</v>
      </c>
      <c r="D20">
        <v>1461988304</v>
      </c>
      <c r="E20">
        <v>986842105</v>
      </c>
      <c r="F20">
        <v>37500000</v>
      </c>
      <c r="G20" s="14">
        <v>416666667</v>
      </c>
    </row>
    <row r="21" spans="1:7" ht="12.75">
      <c r="A21" t="s">
        <v>40</v>
      </c>
      <c r="B21" t="s">
        <v>39</v>
      </c>
      <c r="C21">
        <v>596844380</v>
      </c>
      <c r="D21">
        <v>906283602</v>
      </c>
      <c r="E21" s="1">
        <v>615000000</v>
      </c>
      <c r="F21" s="1">
        <v>8880000000</v>
      </c>
      <c r="G21" s="13">
        <v>43270000000</v>
      </c>
    </row>
    <row r="22" spans="5:7" ht="12.75">
      <c r="E22" s="1"/>
      <c r="F22" s="1"/>
      <c r="G22" s="13"/>
    </row>
    <row r="23" spans="2:7" ht="12.75">
      <c r="B23" s="2" t="s">
        <v>43</v>
      </c>
      <c r="C23" s="1">
        <f>MIN(C4:C21)</f>
        <v>109950723</v>
      </c>
      <c r="D23" s="1">
        <f>MIN(D4:D21)</f>
        <v>73163000</v>
      </c>
      <c r="E23" s="1">
        <f>MIN(E4:E21)</f>
        <v>15317000</v>
      </c>
      <c r="F23" s="1">
        <f>MIN(F4:F21)</f>
        <v>12727598</v>
      </c>
      <c r="G23" s="13">
        <f>MIN(G4:G21)</f>
        <v>41011487</v>
      </c>
    </row>
    <row r="24" spans="2:7" ht="12.75">
      <c r="B24" s="2" t="s">
        <v>44</v>
      </c>
      <c r="C24" s="1">
        <f>MAX(C4:C21)</f>
        <v>2.64E+18</v>
      </c>
      <c r="D24" s="1">
        <f>MAX(D4:D21)</f>
        <v>2.65E+18</v>
      </c>
      <c r="E24" s="1">
        <f>MAX(E4:E21)</f>
        <v>2.97E+18</v>
      </c>
      <c r="F24" s="1">
        <f>MAX(F4:F21)</f>
        <v>9.3E+17</v>
      </c>
      <c r="G24" s="13">
        <f>MAX(G4:G21)</f>
        <v>3.22E+18</v>
      </c>
    </row>
    <row r="25" spans="2:7" ht="12.75">
      <c r="B25" s="2" t="s">
        <v>45</v>
      </c>
      <c r="C25" s="1">
        <f>AVERAGE(C4:C21)</f>
        <v>1.651306256196216E+17</v>
      </c>
      <c r="D25" s="1">
        <f>AVERAGE(D4:D21)</f>
        <v>1.5623235385771866E+17</v>
      </c>
      <c r="E25" s="1">
        <f>AVERAGE(E4:E21)</f>
        <v>1.8562500068863453E+17</v>
      </c>
      <c r="F25" s="1">
        <f>AVERAGE(F4:F21)</f>
        <v>58125003811699144</v>
      </c>
      <c r="G25" s="13">
        <f>AVERAGE(G4:G21)</f>
        <v>2.0125001932887402E+17</v>
      </c>
    </row>
    <row r="26" spans="2:7" ht="12.75">
      <c r="B26" s="2" t="s">
        <v>46</v>
      </c>
      <c r="C26" s="1">
        <f>MEDIAN(C4:C21)</f>
        <v>598197694.5</v>
      </c>
      <c r="D26" s="1">
        <f>MEDIAN(D4:D21)</f>
        <v>906849782</v>
      </c>
      <c r="E26" s="1">
        <f>MEDIAN(E4:E21)</f>
        <v>613500000</v>
      </c>
      <c r="F26" s="1">
        <f>MEDIAN(F4:F21)</f>
        <v>4403285714.5</v>
      </c>
      <c r="G26" s="13">
        <f>MEDIAN(G4:G21)</f>
        <v>22802500000</v>
      </c>
    </row>
    <row r="27" spans="1:7" ht="12.75">
      <c r="A27" t="s">
        <v>47</v>
      </c>
      <c r="B27" s="2" t="s">
        <v>45</v>
      </c>
      <c r="C27" s="15">
        <f>AVERAGE(C6:C21)</f>
        <v>708138924.2857143</v>
      </c>
      <c r="D27" s="15">
        <f>AVERAGE(D6:D21)</f>
        <v>1038747815.1333333</v>
      </c>
      <c r="E27" s="15">
        <f>AVERAGE(E6:E21)</f>
        <v>653653764.2857143</v>
      </c>
      <c r="F27" s="15">
        <f>AVERAGE(F6:F21)</f>
        <v>4355318499.142858</v>
      </c>
      <c r="G27" s="15">
        <f>AVERAGE(G6:G21)</f>
        <v>22086813938.857143</v>
      </c>
    </row>
    <row r="28" ht="12.75">
      <c r="B28" s="2"/>
    </row>
    <row r="30" spans="2:9" ht="12.75">
      <c r="B30" s="3" t="s">
        <v>60</v>
      </c>
      <c r="C30" s="4" t="s">
        <v>61</v>
      </c>
      <c r="D30" s="4" t="s">
        <v>62</v>
      </c>
      <c r="E30" s="4">
        <v>3200000000000</v>
      </c>
      <c r="F30" s="5" t="s">
        <v>63</v>
      </c>
      <c r="I30" s="7">
        <v>1999</v>
      </c>
    </row>
    <row r="31" spans="9:10" ht="12.75">
      <c r="I31" s="7" t="s">
        <v>76</v>
      </c>
      <c r="J31" s="7" t="s">
        <v>78</v>
      </c>
    </row>
    <row r="32" spans="2:10" s="2" customFormat="1" ht="12.75">
      <c r="B32" s="7" t="s">
        <v>49</v>
      </c>
      <c r="C32" s="7" t="s">
        <v>50</v>
      </c>
      <c r="D32" s="7" t="s">
        <v>55</v>
      </c>
      <c r="E32" s="7" t="s">
        <v>58</v>
      </c>
      <c r="F32" s="7" t="s">
        <v>64</v>
      </c>
      <c r="G32" s="7" t="s">
        <v>65</v>
      </c>
      <c r="H32" s="7" t="s">
        <v>66</v>
      </c>
      <c r="I32" s="7" t="s">
        <v>77</v>
      </c>
      <c r="J32" s="7" t="s">
        <v>79</v>
      </c>
    </row>
    <row r="33" spans="1:10" ht="12.75">
      <c r="A33" t="s">
        <v>48</v>
      </c>
      <c r="B33" s="6">
        <v>4.3</v>
      </c>
      <c r="C33" s="6">
        <v>0.4</v>
      </c>
      <c r="D33" s="6">
        <v>0.5</v>
      </c>
      <c r="E33" s="6">
        <f>B33/D33</f>
        <v>8.6</v>
      </c>
      <c r="F33" s="6">
        <f>E33*C33</f>
        <v>3.44</v>
      </c>
      <c r="G33" s="8">
        <v>3200000000</v>
      </c>
      <c r="H33" s="8">
        <f>G33/F33</f>
        <v>930232558.139535</v>
      </c>
      <c r="I33" s="9">
        <v>139878084</v>
      </c>
      <c r="J33" s="10">
        <f>(H33/I33)*100</f>
        <v>665.0309551991969</v>
      </c>
    </row>
    <row r="34" spans="1:10" ht="12.75">
      <c r="A34" t="s">
        <v>1</v>
      </c>
      <c r="B34" s="6">
        <v>2.7</v>
      </c>
      <c r="C34" s="6">
        <v>0.38</v>
      </c>
      <c r="D34" s="6">
        <v>0.5</v>
      </c>
      <c r="E34" s="6">
        <f>B34/D34</f>
        <v>5.4</v>
      </c>
      <c r="F34" s="6">
        <f>E34*C34</f>
        <v>2.052</v>
      </c>
      <c r="G34" s="8">
        <v>3200000000</v>
      </c>
      <c r="H34" s="8">
        <f>G34/F34</f>
        <v>1559454191.0331383</v>
      </c>
      <c r="I34" s="9">
        <v>213790032</v>
      </c>
      <c r="J34" s="10">
        <f>(H34/I34)*100</f>
        <v>729.4326009704411</v>
      </c>
    </row>
    <row r="35" spans="1:10" ht="12.75">
      <c r="A35" t="s">
        <v>2</v>
      </c>
      <c r="B35" s="6">
        <v>3.8</v>
      </c>
      <c r="C35" s="6">
        <v>0.4</v>
      </c>
      <c r="D35" s="6">
        <v>0.26</v>
      </c>
      <c r="E35" s="6">
        <f>B35/D35</f>
        <v>14.615384615384615</v>
      </c>
      <c r="F35" s="6">
        <f>E35*C35</f>
        <v>5.846153846153847</v>
      </c>
      <c r="G35" s="8">
        <v>3200000000</v>
      </c>
      <c r="H35" s="8">
        <f>G35/F35</f>
        <v>547368421.0526315</v>
      </c>
      <c r="I35" s="9">
        <v>153176824</v>
      </c>
      <c r="J35" s="10">
        <f>(H35/I35)*100</f>
        <v>357.34415087012866</v>
      </c>
    </row>
    <row r="36" spans="2:10" ht="12.75">
      <c r="B36" s="6"/>
      <c r="C36" s="6"/>
      <c r="D36" s="6"/>
      <c r="E36" s="6"/>
      <c r="F36" s="6"/>
      <c r="G36" s="8"/>
      <c r="H36" s="8"/>
      <c r="I36" s="9"/>
      <c r="J36" s="10"/>
    </row>
    <row r="37" spans="2:10" s="2" customFormat="1" ht="12.75">
      <c r="B37" s="7" t="s">
        <v>82</v>
      </c>
      <c r="C37" s="7" t="s">
        <v>83</v>
      </c>
      <c r="D37" s="7" t="s">
        <v>84</v>
      </c>
      <c r="E37" s="12" t="s">
        <v>66</v>
      </c>
      <c r="F37" s="7"/>
      <c r="G37" s="16"/>
      <c r="H37" s="16"/>
      <c r="I37" s="17"/>
      <c r="J37" s="18"/>
    </row>
    <row r="38" spans="1:10" ht="12.75">
      <c r="A38" t="s">
        <v>3</v>
      </c>
      <c r="B38" s="6">
        <v>8</v>
      </c>
      <c r="C38" s="6">
        <v>80</v>
      </c>
      <c r="D38" s="8">
        <v>3200000000</v>
      </c>
      <c r="E38" s="19">
        <f>D38/C38</f>
        <v>40000000</v>
      </c>
      <c r="F38" s="6"/>
      <c r="G38" s="8"/>
      <c r="H38" s="8"/>
      <c r="I38" s="9"/>
      <c r="J38" s="10"/>
    </row>
    <row r="39" spans="1:5" ht="12.75">
      <c r="A39" t="s">
        <v>81</v>
      </c>
      <c r="B39" s="6">
        <v>0.72</v>
      </c>
      <c r="C39" s="6">
        <v>7.2</v>
      </c>
      <c r="D39" s="8">
        <v>3200000000</v>
      </c>
      <c r="E39" s="19">
        <f>D39/C39</f>
        <v>444444444.4444444</v>
      </c>
    </row>
    <row r="41" spans="1:2" ht="12.75">
      <c r="A41" t="s">
        <v>41</v>
      </c>
      <c r="B41" t="s">
        <v>42</v>
      </c>
    </row>
    <row r="42" spans="1:2" ht="12.75">
      <c r="A42" t="s">
        <v>51</v>
      </c>
      <c r="B42" t="s">
        <v>85</v>
      </c>
    </row>
    <row r="43" spans="1:2" ht="12.75">
      <c r="A43" t="s">
        <v>51</v>
      </c>
      <c r="B43" t="s">
        <v>86</v>
      </c>
    </row>
    <row r="44" spans="1:2" ht="12.75">
      <c r="A44" t="s">
        <v>56</v>
      </c>
      <c r="B44" t="s">
        <v>87</v>
      </c>
    </row>
    <row r="45" spans="1:2" ht="12.75">
      <c r="A45" t="s">
        <v>51</v>
      </c>
      <c r="B45" t="s">
        <v>52</v>
      </c>
    </row>
    <row r="46" spans="1:2" ht="12.75">
      <c r="A46" t="s">
        <v>51</v>
      </c>
      <c r="B46" t="s">
        <v>54</v>
      </c>
    </row>
    <row r="47" spans="1:2" ht="12.75">
      <c r="A47" t="s">
        <v>51</v>
      </c>
      <c r="B47" t="s">
        <v>53</v>
      </c>
    </row>
    <row r="48" spans="1:2" ht="12.75">
      <c r="A48" t="s">
        <v>56</v>
      </c>
      <c r="B48" t="s">
        <v>57</v>
      </c>
    </row>
    <row r="49" spans="1:2" ht="12.75">
      <c r="A49" t="s">
        <v>56</v>
      </c>
      <c r="B49" t="s">
        <v>59</v>
      </c>
    </row>
    <row r="51" ht="12.75">
      <c r="B51" t="s">
        <v>67</v>
      </c>
    </row>
    <row r="52" ht="12.75">
      <c r="B52" t="s">
        <v>68</v>
      </c>
    </row>
    <row r="54" ht="12.75">
      <c r="B54" t="s">
        <v>69</v>
      </c>
    </row>
    <row r="56" ht="12.75">
      <c r="B56" t="s">
        <v>70</v>
      </c>
    </row>
    <row r="57" ht="12.75">
      <c r="B57" t="s">
        <v>71</v>
      </c>
    </row>
    <row r="58" ht="12.75">
      <c r="B58" t="s">
        <v>72</v>
      </c>
    </row>
    <row r="60" ht="12.75">
      <c r="B60" t="s">
        <v>73</v>
      </c>
    </row>
    <row r="61" ht="12.75">
      <c r="B61" t="s">
        <v>74</v>
      </c>
    </row>
    <row r="62" ht="12.75">
      <c r="B62" t="s">
        <v>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Raun</dc:creator>
  <cp:keywords/>
  <dc:description/>
  <cp:lastModifiedBy>William R. Raun</cp:lastModifiedBy>
  <dcterms:created xsi:type="dcterms:W3CDTF">2000-02-08T17:39:03Z</dcterms:created>
  <dcterms:modified xsi:type="dcterms:W3CDTF">2000-02-08T22:50:20Z</dcterms:modified>
  <cp:category/>
  <cp:version/>
  <cp:contentType/>
  <cp:contentStatus/>
</cp:coreProperties>
</file>